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p\Downloads\"/>
    </mc:Choice>
  </mc:AlternateContent>
  <bookViews>
    <workbookView xWindow="0" yWindow="0" windowWidth="20490" windowHeight="7670"/>
  </bookViews>
  <sheets>
    <sheet name="FIRE" sheetId="1" r:id="rId1"/>
  </sheets>
  <calcPr calcId="171027"/>
</workbook>
</file>

<file path=xl/calcChain.xml><?xml version="1.0" encoding="utf-8"?>
<calcChain xmlns="http://schemas.openxmlformats.org/spreadsheetml/2006/main">
  <c r="B17" i="1" l="1"/>
  <c r="H16" i="1" s="1"/>
  <c r="H17" i="1" s="1"/>
  <c r="E16" i="1"/>
  <c r="E10" i="1"/>
  <c r="E9" i="1" s="1"/>
  <c r="E13" i="1" s="1"/>
  <c r="F10" i="1" l="1"/>
  <c r="F9" i="1" s="1"/>
  <c r="E17" i="1" s="1"/>
</calcChain>
</file>

<file path=xl/sharedStrings.xml><?xml version="1.0" encoding="utf-8"?>
<sst xmlns="http://schemas.openxmlformats.org/spreadsheetml/2006/main" count="31" uniqueCount="30">
  <si>
    <t xml:space="preserve"> </t>
  </si>
  <si>
    <t>1) Input your details into yellow cells</t>
  </si>
  <si>
    <t>2) Adjust number of years worked to see results. When it hits Infinity, you are financially independent (investment gains exceed expenses)</t>
  </si>
  <si>
    <t>Yield</t>
  </si>
  <si>
    <t>Survival</t>
  </si>
  <si>
    <t>Quit Now</t>
  </si>
  <si>
    <t>Continue Work</t>
  </si>
  <si>
    <t>Inflation</t>
  </si>
  <si>
    <t>Years</t>
  </si>
  <si>
    <t>Months</t>
  </si>
  <si>
    <t>Net Worth</t>
  </si>
  <si>
    <t>Monthly Inc</t>
  </si>
  <si>
    <t>If Quit Now</t>
  </si>
  <si>
    <t>Monthly Exp</t>
  </si>
  <si>
    <t>Survive to</t>
  </si>
  <si>
    <t>Current Age</t>
  </si>
  <si>
    <t>If Continued Working</t>
  </si>
  <si>
    <t>Retirement Net Worth</t>
  </si>
  <si>
    <t>Work Years</t>
  </si>
  <si>
    <t>Work Until</t>
  </si>
  <si>
    <t>Present Value</t>
  </si>
  <si>
    <t>PV of Inc</t>
  </si>
  <si>
    <t>Future Value</t>
  </si>
  <si>
    <t>Assumptions:</t>
  </si>
  <si>
    <t>Your income and expenses increase only by the inflation rate</t>
  </si>
  <si>
    <t>🔥🔥🔥Financial Independence/Retire Early Calculator v1🔥🔥🔥</t>
  </si>
  <si>
    <t>Created by 🔥🔥🔥Anthony Ip🔥🔥🔥</t>
  </si>
  <si>
    <t>Constant Investment Yield (you can adjust this)</t>
  </si>
  <si>
    <t>Constant Inflation Rate (you can adjust this)</t>
  </si>
  <si>
    <t>When you retire, you withdraw only the amount of expenses you need and the rest of the portfolio grows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</si>
</sst>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7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10" fontId="4" fillId="2" borderId="0" xfId="0" applyNumberFormat="1" applyFont="1" applyFill="1" applyAlignment="1">
      <alignment horizontal="right"/>
    </xf>
    <xf numFmtId="0" fontId="4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10" fontId="4" fillId="2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4" fillId="0" borderId="1" xfId="0" applyFont="1" applyBorder="1" applyAlignment="1"/>
    <xf numFmtId="0" fontId="3" fillId="0" borderId="3" xfId="0" applyFont="1" applyBorder="1" applyAlignment="1"/>
    <xf numFmtId="2" fontId="4" fillId="0" borderId="4" xfId="0" applyNumberFormat="1" applyFont="1" applyBorder="1" applyAlignment="1">
      <alignment horizontal="right"/>
    </xf>
    <xf numFmtId="164" fontId="4" fillId="0" borderId="0" xfId="0" applyNumberFormat="1" applyFont="1" applyAlignment="1"/>
    <xf numFmtId="2" fontId="4" fillId="2" borderId="0" xfId="0" applyNumberFormat="1" applyFont="1" applyFill="1" applyAlignment="1">
      <alignment horizontal="right"/>
    </xf>
    <xf numFmtId="0" fontId="5" fillId="0" borderId="0" xfId="0" applyFont="1" applyAlignment="1"/>
    <xf numFmtId="164" fontId="4" fillId="3" borderId="1" xfId="0" applyNumberFormat="1" applyFont="1" applyFill="1" applyBorder="1" applyAlignment="1">
      <alignment horizontal="right"/>
    </xf>
    <xf numFmtId="0" fontId="3" fillId="0" borderId="5" xfId="0" applyFont="1" applyBorder="1" applyAlignment="1"/>
    <xf numFmtId="4" fontId="4" fillId="0" borderId="6" xfId="0" applyNumberFormat="1" applyFont="1" applyBorder="1" applyAlignment="1">
      <alignment horizontal="right"/>
    </xf>
    <xf numFmtId="0" fontId="2" fillId="0" borderId="5" xfId="0" applyFont="1" applyBorder="1" applyAlignment="1"/>
    <xf numFmtId="164" fontId="2" fillId="0" borderId="6" xfId="0" applyNumberFormat="1" applyFont="1" applyBorder="1"/>
    <xf numFmtId="0" fontId="3" fillId="0" borderId="7" xfId="0" applyFont="1" applyBorder="1" applyAlignment="1"/>
    <xf numFmtId="4" fontId="4" fillId="0" borderId="8" xfId="0" applyNumberFormat="1" applyFont="1" applyBorder="1" applyAlignment="1">
      <alignment horizontal="right"/>
    </xf>
    <xf numFmtId="0" fontId="2" fillId="0" borderId="7" xfId="0" applyFont="1" applyBorder="1" applyAlignment="1"/>
    <xf numFmtId="164" fontId="2" fillId="0" borderId="8" xfId="0" applyNumberFormat="1" applyFont="1" applyBorder="1"/>
    <xf numFmtId="0" fontId="6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H23"/>
  <sheetViews>
    <sheetView tabSelected="1" workbookViewId="0">
      <selection activeCell="C27" sqref="C27"/>
    </sheetView>
  </sheetViews>
  <sheetFormatPr defaultColWidth="14.453125" defaultRowHeight="15.75" customHeight="1" x14ac:dyDescent="0.25"/>
  <cols>
    <col min="3" max="3" width="8.08984375" customWidth="1"/>
  </cols>
  <sheetData>
    <row r="2" spans="1:8" ht="15.5" x14ac:dyDescent="0.35">
      <c r="A2" s="1" t="s">
        <v>25</v>
      </c>
    </row>
    <row r="3" spans="1:8" ht="15.5" x14ac:dyDescent="0.35">
      <c r="A3" s="1" t="s">
        <v>26</v>
      </c>
    </row>
    <row r="4" spans="1:8" ht="15.75" customHeight="1" x14ac:dyDescent="0.25">
      <c r="A4" s="2" t="s">
        <v>0</v>
      </c>
    </row>
    <row r="5" spans="1:8" ht="15.75" customHeight="1" x14ac:dyDescent="0.25">
      <c r="A5" s="2" t="s">
        <v>1</v>
      </c>
    </row>
    <row r="6" spans="1:8" ht="15.75" customHeight="1" x14ac:dyDescent="0.25">
      <c r="A6" s="2" t="s">
        <v>2</v>
      </c>
    </row>
    <row r="8" spans="1:8" ht="15.75" customHeight="1" x14ac:dyDescent="0.3">
      <c r="A8" s="3" t="s">
        <v>3</v>
      </c>
      <c r="B8" s="4">
        <v>7.0000000000000007E-2</v>
      </c>
      <c r="C8" s="5"/>
      <c r="D8" s="6" t="s">
        <v>4</v>
      </c>
      <c r="E8" s="6" t="s">
        <v>5</v>
      </c>
      <c r="F8" s="7" t="s">
        <v>6</v>
      </c>
    </row>
    <row r="9" spans="1:8" ht="15.75" customHeight="1" x14ac:dyDescent="0.3">
      <c r="A9" s="3" t="s">
        <v>7</v>
      </c>
      <c r="B9" s="8">
        <v>0.03</v>
      </c>
      <c r="C9" s="5"/>
      <c r="D9" s="3" t="s">
        <v>8</v>
      </c>
      <c r="E9" s="9">
        <f t="shared" ref="E9:F9" si="0">IFERROR(E10/12,"Infinity")</f>
        <v>1.4329402134687648</v>
      </c>
      <c r="F9" s="10">
        <f t="shared" si="0"/>
        <v>30.638341942300517</v>
      </c>
    </row>
    <row r="10" spans="1:8" ht="15.75" customHeight="1" x14ac:dyDescent="0.3">
      <c r="A10" s="3"/>
      <c r="B10" s="11"/>
      <c r="C10" s="5"/>
      <c r="D10" s="3" t="s">
        <v>9</v>
      </c>
      <c r="E10" s="9">
        <f>IFERROR(LOG(1-(((1+$B$8)^(1/12)-1)-((1+$B$9)^(1/12)-1))*($B$11/$B$13))/LOG((1+((1+$B$9)^(1/12)-1))/(1+((1+$B$8)^(1/12)-1))),"Infinity")</f>
        <v>17.195282561625177</v>
      </c>
      <c r="F10" s="9">
        <f>IFERROR(LOG(1-(((1+$B$8)^(1/12)-1)-((1+$B$9)^(1/12)-1))*(($B$11+$B$17)/$B$13))/LOG((1+((1+$B$9)^(1/12)-1))/(1+((1+$B$8)^(1/12)-1))),"Infinity")</f>
        <v>367.66010330760622</v>
      </c>
    </row>
    <row r="11" spans="1:8" ht="15.75" customHeight="1" x14ac:dyDescent="0.3">
      <c r="A11" s="3" t="s">
        <v>10</v>
      </c>
      <c r="B11" s="12">
        <v>50000</v>
      </c>
      <c r="C11" s="5"/>
      <c r="D11" s="5"/>
      <c r="E11" s="5"/>
      <c r="F11" s="5"/>
    </row>
    <row r="12" spans="1:8" ht="15.75" customHeight="1" x14ac:dyDescent="0.3">
      <c r="A12" s="3" t="s">
        <v>11</v>
      </c>
      <c r="B12" s="13">
        <v>4000</v>
      </c>
      <c r="C12" s="5"/>
      <c r="D12" s="6" t="s">
        <v>12</v>
      </c>
      <c r="E12" s="14"/>
      <c r="F12" s="5"/>
    </row>
    <row r="13" spans="1:8" ht="15.75" customHeight="1" x14ac:dyDescent="0.3">
      <c r="A13" s="3" t="s">
        <v>13</v>
      </c>
      <c r="B13" s="13">
        <v>3000</v>
      </c>
      <c r="C13" s="5"/>
      <c r="D13" s="15" t="s">
        <v>14</v>
      </c>
      <c r="E13" s="16">
        <f>B15+E9</f>
        <v>26.682940213468765</v>
      </c>
      <c r="F13" s="5"/>
    </row>
    <row r="14" spans="1:8" ht="15.75" customHeight="1" x14ac:dyDescent="0.3">
      <c r="A14" s="3"/>
      <c r="B14" s="17"/>
      <c r="C14" s="5"/>
      <c r="D14" s="5"/>
      <c r="E14" s="5"/>
      <c r="F14" s="5"/>
    </row>
    <row r="15" spans="1:8" ht="15.75" customHeight="1" x14ac:dyDescent="0.3">
      <c r="A15" s="3" t="s">
        <v>15</v>
      </c>
      <c r="B15" s="18">
        <v>25.25</v>
      </c>
      <c r="C15" s="5"/>
      <c r="D15" s="7" t="s">
        <v>16</v>
      </c>
      <c r="E15" s="14"/>
      <c r="F15" s="5"/>
      <c r="G15" s="19" t="s">
        <v>17</v>
      </c>
    </row>
    <row r="16" spans="1:8" ht="15.75" customHeight="1" x14ac:dyDescent="0.3">
      <c r="A16" s="6" t="s">
        <v>18</v>
      </c>
      <c r="B16" s="20">
        <v>17</v>
      </c>
      <c r="C16" s="5"/>
      <c r="D16" s="21" t="s">
        <v>19</v>
      </c>
      <c r="E16" s="22">
        <f>B15+B16</f>
        <v>42.25</v>
      </c>
      <c r="F16" s="5"/>
      <c r="G16" s="23" t="s">
        <v>20</v>
      </c>
      <c r="H16" s="24">
        <f>B11+B17</f>
        <v>648204.98143033893</v>
      </c>
    </row>
    <row r="17" spans="1:8" ht="15.75" customHeight="1" x14ac:dyDescent="0.3">
      <c r="A17" s="3" t="s">
        <v>21</v>
      </c>
      <c r="B17" s="10">
        <f>(B12)*(1-((1+B9)^(1/12)/((1+B8)^(1/12)))^(B16*12))/((1+B8)^(1/12)-1-((1+B9)^(1/12)-1))</f>
        <v>598204.98143033893</v>
      </c>
      <c r="C17" s="5"/>
      <c r="D17" s="25" t="s">
        <v>14</v>
      </c>
      <c r="E17" s="26">
        <f>IFERROR(B15+F9,"Infinity")</f>
        <v>55.888341942300514</v>
      </c>
      <c r="F17" s="5"/>
      <c r="G17" s="27" t="s">
        <v>22</v>
      </c>
      <c r="H17" s="28">
        <f>H16*(1+B8)^B16</f>
        <v>2047559.755165431</v>
      </c>
    </row>
    <row r="19" spans="1:8" ht="15.75" customHeight="1" x14ac:dyDescent="0.3">
      <c r="A19" s="19" t="s">
        <v>23</v>
      </c>
    </row>
    <row r="20" spans="1:8" ht="15.75" customHeight="1" x14ac:dyDescent="0.25">
      <c r="A20" s="29" t="s">
        <v>27</v>
      </c>
    </row>
    <row r="21" spans="1:8" ht="15.75" customHeight="1" x14ac:dyDescent="0.25">
      <c r="A21" s="29" t="s">
        <v>28</v>
      </c>
    </row>
    <row r="22" spans="1:8" ht="15.75" customHeight="1" x14ac:dyDescent="0.25">
      <c r="A22" s="29" t="s">
        <v>24</v>
      </c>
    </row>
    <row r="23" spans="1:8" ht="15.75" customHeight="1" x14ac:dyDescent="0.25">
      <c r="A23" s="29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 Ip</cp:lastModifiedBy>
  <dcterms:modified xsi:type="dcterms:W3CDTF">2018-06-13T20:50:55Z</dcterms:modified>
</cp:coreProperties>
</file>